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 Murphey\Downloads\"/>
    </mc:Choice>
  </mc:AlternateContent>
  <xr:revisionPtr revIDLastSave="0" documentId="8_{F18EDDD4-DDE9-4E67-9DAA-0448AFAA4078}" xr6:coauthVersionLast="43" xr6:coauthVersionMax="43" xr10:uidLastSave="{00000000-0000-0000-0000-000000000000}"/>
  <bookViews>
    <workbookView xWindow="-108" yWindow="-108" windowWidth="23256" windowHeight="12600" xr2:uid="{8C3C152F-856C-224C-BACF-2E44C7F45534}"/>
  </bookViews>
  <sheets>
    <sheet name="Doorcounts ROI Calculator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" i="4" l="1"/>
  <c r="R20" i="4"/>
  <c r="R24" i="4"/>
  <c r="C24" i="4" l="1"/>
  <c r="X24" i="4" l="1"/>
  <c r="J22" i="4"/>
  <c r="L24" i="4" s="1"/>
  <c r="V20" i="4"/>
  <c r="X20" i="4" s="1"/>
  <c r="J20" i="4"/>
  <c r="V18" i="4"/>
  <c r="J18" i="4"/>
  <c r="J26" i="4" l="1"/>
  <c r="J28" i="4" s="1"/>
  <c r="L26" i="4"/>
  <c r="L28" i="4" s="1"/>
  <c r="V22" i="4"/>
  <c r="X18" i="4"/>
  <c r="X22" i="4" s="1"/>
  <c r="X26" i="4" s="1"/>
  <c r="AC16" i="4" s="1"/>
  <c r="L30" i="4" l="1"/>
  <c r="L32" i="4" s="1"/>
  <c r="AC18" i="4" l="1"/>
  <c r="AF20" i="4" s="1"/>
  <c r="AC23" i="4" s="1"/>
  <c r="AC20" i="4" l="1"/>
  <c r="AC21" i="4" s="1"/>
</calcChain>
</file>

<file path=xl/sharedStrings.xml><?xml version="1.0" encoding="utf-8"?>
<sst xmlns="http://schemas.openxmlformats.org/spreadsheetml/2006/main" count="44" uniqueCount="42">
  <si>
    <t>Qnty</t>
  </si>
  <si>
    <t>Unit Price</t>
  </si>
  <si>
    <t>Monthly</t>
  </si>
  <si>
    <t>12 Months</t>
  </si>
  <si>
    <t>Investment:</t>
  </si>
  <si>
    <t>Total Users:</t>
  </si>
  <si>
    <t>Revenue:</t>
  </si>
  <si>
    <t>Avg Ticket Price:</t>
  </si>
  <si>
    <t>Total Stores:</t>
  </si>
  <si>
    <t>Gain/Loss:</t>
  </si>
  <si>
    <t>Conversion Rate:</t>
  </si>
  <si>
    <t>12 Month Investment:</t>
  </si>
  <si>
    <t>Source/Company Name:</t>
  </si>
  <si>
    <t>Avg Ticket:</t>
  </si>
  <si>
    <t>Avg Traffic Daily Counts:</t>
  </si>
  <si>
    <t>Total Doors:</t>
  </si>
  <si>
    <t>Current Performance</t>
  </si>
  <si>
    <t>Daily Tickets:</t>
  </si>
  <si>
    <t>Conversion Rate Increase:</t>
  </si>
  <si>
    <t>RETURN ON INVESTMENT</t>
  </si>
  <si>
    <t>Daily Revenue:</t>
  </si>
  <si>
    <t>Total Subscriptions:</t>
  </si>
  <si>
    <t>Additional Daily Revenue:</t>
  </si>
  <si>
    <t>Avg Daily Traffic Counts:</t>
  </si>
  <si>
    <t>BOOK A DEMO</t>
  </si>
  <si>
    <t>SCHEDULE A FOOT-TRAFFIC ANALYSIS</t>
  </si>
  <si>
    <t>REVENUE</t>
  </si>
  <si>
    <t>INVESTMENT</t>
  </si>
  <si>
    <t>ENTER YOUR DETAILS HERE:</t>
  </si>
  <si>
    <t>12 Month Revenue Increase:</t>
  </si>
  <si>
    <t>TALK TO A SALES REP: (888) 817-6425</t>
  </si>
  <si>
    <t>Increase</t>
  </si>
  <si>
    <t>Total Doors (One-time On-boarding):</t>
  </si>
  <si>
    <t>User Subscriptions:</t>
  </si>
  <si>
    <t>Store Subscriptions:</t>
  </si>
  <si>
    <t>https://www.doorcounts.com/</t>
  </si>
  <si>
    <r>
      <t xml:space="preserve">Welcome to the
</t>
    </r>
    <r>
      <rPr>
        <b/>
        <sz val="20"/>
        <color theme="4"/>
        <rFont val="Calibri"/>
        <family val="2"/>
        <scheme val="minor"/>
      </rPr>
      <t>DOORCOUNTS ROI CALCULATOR</t>
    </r>
    <r>
      <rPr>
        <b/>
        <i/>
        <sz val="14"/>
        <color theme="4"/>
        <rFont val="Calibri"/>
        <family val="2"/>
        <scheme val="minor"/>
      </rPr>
      <t xml:space="preserve">
Enter your details and see your first year ROI </t>
    </r>
  </si>
  <si>
    <t>1st Year ROI:</t>
  </si>
  <si>
    <t>2nd Year ROI:</t>
  </si>
  <si>
    <t>We've added the latest numbers from our most recent Quarterly Benchmark Report, click here to access our Resources Library and see the report:</t>
  </si>
  <si>
    <t xml:space="preserve">Doorcounts Benchmark Report </t>
  </si>
  <si>
    <t>(DESKTOP VERSION, NOT MOBILE FRIENDLY)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</si>
</sst>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wrapText="1"/>
    </xf>
    <xf numFmtId="164" fontId="0" fillId="5" borderId="0" xfId="1" applyNumberFormat="1" applyFont="1" applyFill="1" applyBorder="1" applyAlignment="1" applyProtection="1">
      <alignment horizontal="right" vertical="center"/>
    </xf>
    <xf numFmtId="164" fontId="0" fillId="5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164" fontId="0" fillId="5" borderId="0" xfId="1" applyNumberFormat="1" applyFont="1" applyFill="1" applyBorder="1" applyAlignment="1" applyProtection="1">
      <alignment horizontal="right"/>
    </xf>
    <xf numFmtId="164" fontId="0" fillId="5" borderId="0" xfId="1" applyNumberFormat="1" applyFont="1" applyFill="1" applyBorder="1" applyAlignment="1" applyProtection="1">
      <alignment horizontal="center"/>
    </xf>
    <xf numFmtId="164" fontId="0" fillId="4" borderId="0" xfId="1" applyNumberFormat="1" applyFont="1" applyFill="1" applyBorder="1" applyAlignment="1" applyProtection="1">
      <alignment vertical="center"/>
    </xf>
    <xf numFmtId="44" fontId="0" fillId="4" borderId="0" xfId="1" applyFont="1" applyFill="1" applyBorder="1" applyAlignment="1" applyProtection="1">
      <alignment vertical="center"/>
    </xf>
    <xf numFmtId="164" fontId="0" fillId="4" borderId="0" xfId="1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10" fontId="0" fillId="4" borderId="0" xfId="2" applyNumberFormat="1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vertical="center"/>
    </xf>
    <xf numFmtId="0" fontId="8" fillId="5" borderId="2" xfId="0" applyFont="1" applyFill="1" applyBorder="1" applyAlignment="1" applyProtection="1">
      <alignment vertical="center" wrapText="1"/>
    </xf>
    <xf numFmtId="164" fontId="8" fillId="5" borderId="2" xfId="1" applyNumberFormat="1" applyFont="1" applyFill="1" applyBorder="1" applyAlignment="1" applyProtection="1">
      <alignment horizontal="center" vertical="center"/>
    </xf>
    <xf numFmtId="164" fontId="8" fillId="5" borderId="2" xfId="1" applyNumberFormat="1" applyFont="1" applyFill="1" applyBorder="1" applyAlignment="1" applyProtection="1">
      <alignment horizontal="right" vertical="center"/>
    </xf>
    <xf numFmtId="0" fontId="5" fillId="5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5" fillId="3" borderId="0" xfId="0" applyFont="1" applyFill="1" applyBorder="1" applyAlignment="1" applyProtection="1">
      <alignment horizontal="right" wrapText="1"/>
    </xf>
    <xf numFmtId="0" fontId="0" fillId="3" borderId="0" xfId="0" applyFill="1" applyBorder="1" applyAlignment="1" applyProtection="1">
      <alignment horizontal="right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vertical="center"/>
    </xf>
    <xf numFmtId="0" fontId="6" fillId="0" borderId="0" xfId="0" applyFont="1" applyBorder="1" applyAlignment="1" applyProtection="1">
      <alignment wrapText="1"/>
    </xf>
    <xf numFmtId="164" fontId="0" fillId="0" borderId="0" xfId="0" applyNumberForma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9" fontId="5" fillId="0" borderId="0" xfId="2" applyFont="1" applyBorder="1" applyAlignment="1" applyProtection="1">
      <alignment vertical="center"/>
    </xf>
    <xf numFmtId="164" fontId="0" fillId="0" borderId="0" xfId="0" applyNumberFormat="1" applyBorder="1" applyProtection="1"/>
    <xf numFmtId="164" fontId="3" fillId="5" borderId="0" xfId="1" applyNumberFormat="1" applyFont="1" applyFill="1" applyBorder="1" applyAlignment="1" applyProtection="1">
      <alignment horizontal="right" vertical="center"/>
    </xf>
    <xf numFmtId="164" fontId="3" fillId="5" borderId="0" xfId="1" applyNumberFormat="1" applyFont="1" applyFill="1" applyBorder="1" applyAlignment="1" applyProtection="1">
      <alignment horizontal="center" vertical="center"/>
    </xf>
    <xf numFmtId="164" fontId="3" fillId="5" borderId="11" xfId="1" applyNumberFormat="1" applyFont="1" applyFill="1" applyBorder="1" applyAlignment="1" applyProtection="1">
      <alignment horizontal="right" vertical="center"/>
    </xf>
    <xf numFmtId="164" fontId="3" fillId="5" borderId="11" xfId="1" applyNumberFormat="1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 applyProtection="1"/>
    <xf numFmtId="164" fontId="0" fillId="5" borderId="4" xfId="1" applyNumberFormat="1" applyFont="1" applyFill="1" applyBorder="1" applyAlignment="1" applyProtection="1">
      <alignment horizontal="right"/>
    </xf>
    <xf numFmtId="164" fontId="0" fillId="5" borderId="4" xfId="1" applyNumberFormat="1" applyFont="1" applyFill="1" applyBorder="1" applyAlignment="1" applyProtection="1">
      <alignment horizontal="center"/>
    </xf>
    <xf numFmtId="164" fontId="0" fillId="5" borderId="11" xfId="1" applyNumberFormat="1" applyFont="1" applyFill="1" applyBorder="1" applyAlignment="1" applyProtection="1">
      <alignment horizontal="right" vertical="center"/>
    </xf>
    <xf numFmtId="164" fontId="0" fillId="5" borderId="11" xfId="1" applyNumberFormat="1" applyFont="1" applyFill="1" applyBorder="1" applyAlignment="1" applyProtection="1">
      <alignment horizontal="center" vertical="center"/>
    </xf>
    <xf numFmtId="164" fontId="3" fillId="4" borderId="11" xfId="1" applyNumberFormat="1" applyFont="1" applyFill="1" applyBorder="1" applyAlignment="1" applyProtection="1">
      <alignment vertical="center"/>
    </xf>
    <xf numFmtId="44" fontId="3" fillId="4" borderId="11" xfId="1" applyFont="1" applyFill="1" applyBorder="1" applyAlignment="1" applyProtection="1">
      <alignment vertical="center"/>
    </xf>
    <xf numFmtId="164" fontId="3" fillId="4" borderId="11" xfId="1" applyNumberFormat="1" applyFont="1" applyFill="1" applyBorder="1" applyAlignment="1" applyProtection="1">
      <alignment horizontal="right" vertical="center"/>
    </xf>
    <xf numFmtId="165" fontId="3" fillId="4" borderId="11" xfId="0" applyNumberFormat="1" applyFont="1" applyFill="1" applyBorder="1" applyAlignment="1" applyProtection="1">
      <alignment horizontal="right" vertical="center"/>
    </xf>
    <xf numFmtId="0" fontId="3" fillId="5" borderId="7" xfId="0" applyFont="1" applyFill="1" applyBorder="1" applyAlignment="1" applyProtection="1">
      <alignment horizontal="right" vertical="center"/>
    </xf>
    <xf numFmtId="164" fontId="3" fillId="5" borderId="0" xfId="1" applyNumberFormat="1" applyFont="1" applyFill="1" applyBorder="1" applyAlignment="1" applyProtection="1">
      <alignment horizontal="right"/>
    </xf>
    <xf numFmtId="164" fontId="3" fillId="5" borderId="0" xfId="1" applyNumberFormat="1" applyFont="1" applyFill="1" applyBorder="1" applyAlignment="1" applyProtection="1">
      <alignment horizontal="center"/>
    </xf>
    <xf numFmtId="164" fontId="3" fillId="4" borderId="0" xfId="1" applyNumberFormat="1" applyFont="1" applyFill="1" applyBorder="1" applyAlignment="1" applyProtection="1">
      <alignment vertical="center"/>
    </xf>
    <xf numFmtId="2" fontId="3" fillId="4" borderId="0" xfId="0" applyNumberFormat="1" applyFont="1" applyFill="1" applyBorder="1" applyAlignment="1" applyProtection="1">
      <alignment vertical="center"/>
    </xf>
    <xf numFmtId="10" fontId="3" fillId="4" borderId="0" xfId="2" applyNumberFormat="1" applyFont="1" applyFill="1" applyBorder="1" applyAlignment="1" applyProtection="1">
      <alignment vertical="center"/>
    </xf>
    <xf numFmtId="164" fontId="3" fillId="4" borderId="0" xfId="1" applyNumberFormat="1" applyFont="1" applyFill="1" applyBorder="1" applyAlignment="1" applyProtection="1">
      <alignment horizontal="right" vertical="center"/>
    </xf>
    <xf numFmtId="2" fontId="3" fillId="4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0" fontId="0" fillId="3" borderId="0" xfId="0" applyFill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/>
    </xf>
    <xf numFmtId="0" fontId="9" fillId="10" borderId="5" xfId="0" applyFont="1" applyFill="1" applyBorder="1" applyAlignment="1" applyProtection="1">
      <alignment horizontal="center"/>
    </xf>
    <xf numFmtId="10" fontId="3" fillId="4" borderId="0" xfId="2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2" fontId="12" fillId="4" borderId="0" xfId="0" applyNumberFormat="1" applyFont="1" applyFill="1" applyBorder="1" applyAlignment="1" applyProtection="1">
      <alignment vertical="center"/>
    </xf>
    <xf numFmtId="164" fontId="12" fillId="4" borderId="0" xfId="1" applyNumberFormat="1" applyFont="1" applyFill="1" applyBorder="1" applyAlignment="1" applyProtection="1">
      <alignment vertical="center"/>
    </xf>
    <xf numFmtId="10" fontId="12" fillId="4" borderId="0" xfId="2" applyNumberFormat="1" applyFont="1" applyFill="1" applyBorder="1" applyAlignment="1" applyProtection="1">
      <alignment vertical="center"/>
    </xf>
    <xf numFmtId="0" fontId="0" fillId="11" borderId="3" xfId="0" applyFill="1" applyBorder="1" applyProtection="1"/>
    <xf numFmtId="0" fontId="5" fillId="3" borderId="0" xfId="0" applyFont="1" applyFill="1" applyBorder="1" applyAlignment="1" applyProtection="1"/>
    <xf numFmtId="1" fontId="14" fillId="7" borderId="0" xfId="6" applyNumberFormat="1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right" vertical="center" wrapText="1"/>
    </xf>
    <xf numFmtId="164" fontId="14" fillId="7" borderId="0" xfId="1" applyNumberFormat="1" applyFont="1" applyFill="1" applyBorder="1" applyAlignment="1" applyProtection="1">
      <alignment vertical="center"/>
    </xf>
    <xf numFmtId="0" fontId="14" fillId="8" borderId="0" xfId="0" applyFont="1" applyFill="1" applyBorder="1" applyAlignment="1" applyProtection="1">
      <alignment horizontal="right" vertical="center" wrapText="1"/>
    </xf>
    <xf numFmtId="164" fontId="14" fillId="8" borderId="0" xfId="1" applyNumberFormat="1" applyFont="1" applyFill="1" applyBorder="1" applyAlignment="1" applyProtection="1">
      <alignment horizontal="right" vertical="center"/>
    </xf>
    <xf numFmtId="0" fontId="16" fillId="6" borderId="10" xfId="0" applyFont="1" applyFill="1" applyBorder="1" applyAlignment="1" applyProtection="1">
      <alignment horizontal="right" vertical="center" wrapText="1"/>
    </xf>
    <xf numFmtId="164" fontId="16" fillId="6" borderId="10" xfId="1" applyNumberFormat="1" applyFont="1" applyFill="1" applyBorder="1" applyAlignment="1" applyProtection="1">
      <alignment horizontal="right" vertical="center"/>
    </xf>
    <xf numFmtId="0" fontId="14" fillId="4" borderId="0" xfId="0" applyFont="1" applyFill="1" applyBorder="1" applyAlignment="1" applyProtection="1">
      <alignment horizontal="right" vertical="center"/>
    </xf>
    <xf numFmtId="0" fontId="14" fillId="8" borderId="0" xfId="0" applyFont="1" applyFill="1" applyBorder="1" applyAlignment="1" applyProtection="1">
      <alignment vertical="center" wrapText="1"/>
    </xf>
    <xf numFmtId="164" fontId="14" fillId="8" borderId="0" xfId="0" applyNumberFormat="1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wrapText="1"/>
    </xf>
    <xf numFmtId="0" fontId="16" fillId="4" borderId="0" xfId="0" applyFont="1" applyFill="1" applyBorder="1" applyAlignment="1" applyProtection="1">
      <alignment horizontal="center" vertical="top" wrapText="1"/>
    </xf>
    <xf numFmtId="0" fontId="16" fillId="4" borderId="0" xfId="0" applyFont="1" applyFill="1" applyBorder="1" applyAlignment="1" applyProtection="1">
      <alignment horizontal="right" vertical="center" wrapText="1"/>
    </xf>
    <xf numFmtId="10" fontId="16" fillId="4" borderId="0" xfId="2" applyNumberFormat="1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right" vertical="center" wrapText="1"/>
    </xf>
    <xf numFmtId="0" fontId="19" fillId="4" borderId="7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wrapText="1"/>
    </xf>
    <xf numFmtId="0" fontId="0" fillId="4" borderId="0" xfId="0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right" vertical="center"/>
    </xf>
    <xf numFmtId="2" fontId="0" fillId="4" borderId="0" xfId="0" applyNumberFormat="1" applyFont="1" applyFill="1" applyBorder="1" applyAlignment="1" applyProtection="1">
      <alignment vertical="center"/>
    </xf>
    <xf numFmtId="2" fontId="0" fillId="4" borderId="0" xfId="0" applyNumberFormat="1" applyFont="1" applyFill="1" applyBorder="1" applyAlignment="1" applyProtection="1">
      <alignment horizontal="right" vertical="center"/>
    </xf>
    <xf numFmtId="166" fontId="0" fillId="4" borderId="0" xfId="0" applyNumberFormat="1" applyFont="1" applyFill="1" applyBorder="1" applyAlignment="1" applyProtection="1">
      <alignment vertical="center"/>
    </xf>
    <xf numFmtId="166" fontId="0" fillId="4" borderId="2" xfId="0" applyNumberFormat="1" applyFont="1" applyFill="1" applyBorder="1" applyAlignment="1" applyProtection="1">
      <alignment vertical="center"/>
    </xf>
    <xf numFmtId="166" fontId="0" fillId="4" borderId="2" xfId="0" applyNumberFormat="1" applyFont="1" applyFill="1" applyBorder="1" applyAlignment="1" applyProtection="1">
      <alignment horizontal="right" vertical="center"/>
    </xf>
    <xf numFmtId="164" fontId="0" fillId="4" borderId="0" xfId="0" applyNumberFormat="1" applyFont="1" applyFill="1" applyBorder="1" applyAlignment="1" applyProtection="1">
      <alignment horizontal="right" vertical="center"/>
    </xf>
    <xf numFmtId="0" fontId="14" fillId="4" borderId="7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8" fillId="4" borderId="2" xfId="0" applyFont="1" applyFill="1" applyBorder="1" applyAlignment="1" applyProtection="1">
      <alignment wrapText="1"/>
    </xf>
    <xf numFmtId="0" fontId="0" fillId="4" borderId="2" xfId="0" applyFont="1" applyFill="1" applyBorder="1" applyAlignment="1" applyProtection="1"/>
    <xf numFmtId="0" fontId="0" fillId="4" borderId="9" xfId="0" applyFont="1" applyFill="1" applyBorder="1" applyAlignment="1" applyProtection="1">
      <alignment horizontal="right"/>
    </xf>
    <xf numFmtId="0" fontId="0" fillId="5" borderId="6" xfId="0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/>
    </xf>
    <xf numFmtId="0" fontId="0" fillId="5" borderId="7" xfId="0" applyFont="1" applyFill="1" applyBorder="1" applyAlignment="1" applyProtection="1">
      <alignment horizontal="right" vertical="center"/>
    </xf>
    <xf numFmtId="0" fontId="0" fillId="5" borderId="0" xfId="0" applyFont="1" applyFill="1" applyBorder="1" applyAlignment="1" applyProtection="1">
      <alignment horizontal="right" vertical="center"/>
    </xf>
    <xf numFmtId="164" fontId="14" fillId="7" borderId="0" xfId="1" applyNumberFormat="1" applyFont="1" applyFill="1" applyBorder="1" applyAlignment="1" applyProtection="1">
      <alignment horizontal="center" vertical="center"/>
    </xf>
    <xf numFmtId="164" fontId="14" fillId="7" borderId="0" xfId="1" applyNumberFormat="1" applyFont="1" applyFill="1" applyBorder="1" applyAlignment="1" applyProtection="1">
      <alignment horizontal="right" vertical="center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6" fillId="5" borderId="6" xfId="0" applyFont="1" applyFill="1" applyBorder="1" applyAlignment="1" applyProtection="1">
      <alignment horizontal="center" vertical="center" wrapText="1"/>
    </xf>
    <xf numFmtId="0" fontId="16" fillId="5" borderId="0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6" fillId="5" borderId="7" xfId="0" applyFont="1" applyFill="1" applyBorder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wrapText="1"/>
    </xf>
    <xf numFmtId="0" fontId="16" fillId="5" borderId="0" xfId="0" applyFont="1" applyFill="1" applyBorder="1" applyAlignment="1" applyProtection="1">
      <alignment horizontal="center" wrapText="1"/>
    </xf>
    <xf numFmtId="0" fontId="16" fillId="5" borderId="7" xfId="0" applyFont="1" applyFill="1" applyBorder="1" applyAlignment="1" applyProtection="1">
      <alignment horizontal="center" wrapText="1"/>
    </xf>
    <xf numFmtId="0" fontId="16" fillId="5" borderId="0" xfId="0" applyFont="1" applyFill="1" applyBorder="1" applyAlignment="1" applyProtection="1">
      <alignment horizontal="right" vertical="center" wrapText="1"/>
    </xf>
    <xf numFmtId="0" fontId="16" fillId="5" borderId="0" xfId="0" applyFont="1" applyFill="1" applyBorder="1" applyAlignment="1" applyProtection="1">
      <alignment horizontal="right" wrapText="1"/>
    </xf>
    <xf numFmtId="1" fontId="3" fillId="5" borderId="0" xfId="6" applyNumberFormat="1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vertical="center"/>
    </xf>
    <xf numFmtId="0" fontId="16" fillId="5" borderId="0" xfId="0" applyFont="1" applyFill="1" applyBorder="1" applyAlignment="1" applyProtection="1">
      <alignment vertical="center"/>
    </xf>
    <xf numFmtId="164" fontId="16" fillId="5" borderId="11" xfId="1" applyNumberFormat="1" applyFont="1" applyFill="1" applyBorder="1" applyAlignment="1" applyProtection="1">
      <alignment horizontal="right" vertical="center"/>
    </xf>
    <xf numFmtId="164" fontId="20" fillId="5" borderId="0" xfId="1" applyNumberFormat="1" applyFont="1" applyFill="1" applyBorder="1" applyAlignment="1" applyProtection="1">
      <alignment horizontal="right" vertical="center"/>
    </xf>
    <xf numFmtId="0" fontId="16" fillId="5" borderId="6" xfId="0" applyFont="1" applyFill="1" applyBorder="1" applyAlignment="1" applyProtection="1">
      <alignment vertical="center"/>
    </xf>
    <xf numFmtId="0" fontId="16" fillId="5" borderId="7" xfId="0" applyFont="1" applyFill="1" applyBorder="1" applyAlignment="1" applyProtection="1">
      <alignment vertical="center"/>
    </xf>
    <xf numFmtId="0" fontId="0" fillId="6" borderId="6" xfId="0" applyFont="1" applyFill="1" applyBorder="1" applyAlignment="1" applyProtection="1">
      <alignment vertical="center"/>
    </xf>
    <xf numFmtId="0" fontId="0" fillId="6" borderId="7" xfId="0" applyFont="1" applyFill="1" applyBorder="1" applyAlignment="1" applyProtection="1">
      <alignment horizontal="right" vertical="center"/>
    </xf>
    <xf numFmtId="0" fontId="0" fillId="6" borderId="7" xfId="0" applyFont="1" applyFill="1" applyBorder="1" applyAlignment="1" applyProtection="1">
      <alignment horizontal="right"/>
    </xf>
    <xf numFmtId="0" fontId="0" fillId="6" borderId="7" xfId="0" applyFont="1" applyFill="1" applyBorder="1" applyAlignment="1" applyProtection="1">
      <alignment vertical="center"/>
    </xf>
    <xf numFmtId="0" fontId="14" fillId="6" borderId="6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 applyProtection="1">
      <alignment horizontal="center" vertical="center"/>
    </xf>
    <xf numFmtId="0" fontId="16" fillId="6" borderId="6" xfId="0" applyFont="1" applyFill="1" applyBorder="1" applyAlignment="1" applyProtection="1">
      <alignment vertical="center"/>
    </xf>
    <xf numFmtId="0" fontId="16" fillId="6" borderId="7" xfId="0" applyFont="1" applyFill="1" applyBorder="1" applyAlignment="1" applyProtection="1">
      <alignment horizontal="right" vertical="center"/>
    </xf>
    <xf numFmtId="0" fontId="16" fillId="6" borderId="6" xfId="0" applyFont="1" applyFill="1" applyBorder="1" applyAlignment="1" applyProtection="1"/>
    <xf numFmtId="0" fontId="16" fillId="6" borderId="0" xfId="0" applyFont="1" applyFill="1" applyBorder="1" applyAlignment="1" applyProtection="1">
      <alignment horizontal="right" wrapText="1"/>
    </xf>
    <xf numFmtId="164" fontId="21" fillId="6" borderId="0" xfId="1" applyNumberFormat="1" applyFont="1" applyFill="1" applyBorder="1" applyAlignment="1" applyProtection="1"/>
    <xf numFmtId="0" fontId="16" fillId="6" borderId="7" xfId="0" applyFont="1" applyFill="1" applyBorder="1" applyAlignment="1" applyProtection="1">
      <alignment horizontal="right"/>
    </xf>
    <xf numFmtId="0" fontId="16" fillId="6" borderId="0" xfId="0" applyFont="1" applyFill="1" applyBorder="1" applyAlignment="1" applyProtection="1">
      <alignment horizontal="right" vertical="center" wrapText="1"/>
    </xf>
    <xf numFmtId="164" fontId="21" fillId="6" borderId="0" xfId="1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14" fillId="8" borderId="0" xfId="0" applyFont="1" applyFill="1" applyBorder="1" applyAlignment="1" applyProtection="1">
      <alignment horizontal="right" vertical="center"/>
    </xf>
    <xf numFmtId="164" fontId="16" fillId="4" borderId="0" xfId="1" applyNumberFormat="1" applyFont="1" applyFill="1" applyBorder="1" applyAlignment="1" applyProtection="1">
      <alignment horizontal="right" vertical="center"/>
    </xf>
    <xf numFmtId="164" fontId="16" fillId="4" borderId="0" xfId="1" applyNumberFormat="1" applyFont="1" applyFill="1" applyBorder="1" applyAlignment="1" applyProtection="1">
      <alignment horizontal="right"/>
    </xf>
    <xf numFmtId="0" fontId="0" fillId="4" borderId="0" xfId="0" applyFont="1" applyFill="1" applyBorder="1" applyAlignment="1" applyProtection="1">
      <alignment horizontal="right"/>
    </xf>
    <xf numFmtId="0" fontId="0" fillId="4" borderId="2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/>
    <xf numFmtId="0" fontId="0" fillId="4" borderId="6" xfId="0" applyFill="1" applyBorder="1" applyAlignment="1" applyProtection="1">
      <alignment vertical="center"/>
    </xf>
    <xf numFmtId="0" fontId="0" fillId="4" borderId="6" xfId="0" applyFill="1" applyBorder="1" applyProtection="1"/>
    <xf numFmtId="0" fontId="6" fillId="4" borderId="6" xfId="0" applyFont="1" applyFill="1" applyBorder="1" applyAlignment="1" applyProtection="1">
      <alignment vertical="center" wrapText="1"/>
    </xf>
    <xf numFmtId="0" fontId="0" fillId="4" borderId="8" xfId="0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vertical="center" wrapText="1"/>
    </xf>
    <xf numFmtId="0" fontId="0" fillId="8" borderId="0" xfId="0" applyFont="1" applyFill="1" applyBorder="1" applyAlignment="1" applyProtection="1">
      <alignment vertical="center"/>
    </xf>
    <xf numFmtId="0" fontId="0" fillId="0" borderId="6" xfId="0" applyFont="1" applyBorder="1" applyProtection="1"/>
    <xf numFmtId="0" fontId="2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164" fontId="12" fillId="4" borderId="0" xfId="1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vertical="center"/>
    </xf>
    <xf numFmtId="0" fontId="14" fillId="7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2" fontId="12" fillId="4" borderId="0" xfId="0" applyNumberFormat="1" applyFont="1" applyFill="1" applyBorder="1" applyAlignment="1" applyProtection="1">
      <alignment horizontal="center" vertical="center"/>
    </xf>
    <xf numFmtId="10" fontId="12" fillId="4" borderId="0" xfId="2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right" vertical="center"/>
    </xf>
    <xf numFmtId="0" fontId="25" fillId="3" borderId="0" xfId="0" applyFont="1" applyFill="1" applyBorder="1" applyAlignment="1" applyProtection="1">
      <alignment horizontal="right" vertical="center"/>
    </xf>
    <xf numFmtId="0" fontId="0" fillId="0" borderId="8" xfId="0" applyFont="1" applyBorder="1" applyProtection="1"/>
    <xf numFmtId="0" fontId="0" fillId="0" borderId="2" xfId="0" applyFont="1" applyBorder="1" applyAlignment="1" applyProtection="1">
      <alignment horizontal="right" vertical="center"/>
    </xf>
    <xf numFmtId="0" fontId="16" fillId="0" borderId="2" xfId="0" applyFont="1" applyBorder="1" applyAlignment="1" applyProtection="1">
      <alignment horizontal="right" vertical="center"/>
    </xf>
    <xf numFmtId="0" fontId="16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 applyProtection="1">
      <alignment vertical="top"/>
    </xf>
    <xf numFmtId="0" fontId="16" fillId="10" borderId="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0" fillId="6" borderId="6" xfId="0" applyFill="1" applyBorder="1" applyAlignment="1" applyProtection="1">
      <alignment vertical="center"/>
    </xf>
    <xf numFmtId="0" fontId="0" fillId="6" borderId="7" xfId="0" applyFill="1" applyBorder="1" applyAlignment="1" applyProtection="1">
      <alignment horizontal="right" vertical="center"/>
    </xf>
    <xf numFmtId="0" fontId="17" fillId="6" borderId="2" xfId="0" applyFont="1" applyFill="1" applyBorder="1" applyAlignment="1" applyProtection="1">
      <alignment vertical="center" wrapText="1"/>
    </xf>
    <xf numFmtId="9" fontId="22" fillId="6" borderId="2" xfId="2" applyNumberFormat="1" applyFont="1" applyFill="1" applyBorder="1" applyAlignment="1" applyProtection="1">
      <alignment vertical="center" wrapText="1"/>
    </xf>
    <xf numFmtId="0" fontId="0" fillId="6" borderId="6" xfId="0" applyFill="1" applyBorder="1" applyProtection="1"/>
    <xf numFmtId="0" fontId="0" fillId="6" borderId="8" xfId="0" applyFill="1" applyBorder="1" applyProtection="1"/>
    <xf numFmtId="0" fontId="0" fillId="6" borderId="7" xfId="0" applyFill="1" applyBorder="1" applyProtection="1"/>
    <xf numFmtId="0" fontId="0" fillId="6" borderId="9" xfId="0" applyFill="1" applyBorder="1" applyAlignment="1" applyProtection="1">
      <alignment horizontal="right"/>
    </xf>
    <xf numFmtId="164" fontId="9" fillId="0" borderId="0" xfId="1" applyNumberFormat="1" applyFont="1" applyBorder="1" applyAlignment="1" applyProtection="1">
      <alignment vertical="center"/>
    </xf>
    <xf numFmtId="0" fontId="3" fillId="0" borderId="0" xfId="0" applyFont="1" applyBorder="1" applyProtection="1"/>
    <xf numFmtId="0" fontId="14" fillId="10" borderId="4" xfId="0" applyFont="1" applyFill="1" applyBorder="1" applyAlignment="1" applyProtection="1">
      <alignment horizontal="center" vertical="center"/>
    </xf>
    <xf numFmtId="0" fontId="31" fillId="0" borderId="0" xfId="5" applyFont="1" applyBorder="1" applyAlignment="1" applyProtection="1">
      <alignment horizontal="center" vertical="center" wrapText="1"/>
    </xf>
    <xf numFmtId="10" fontId="12" fillId="4" borderId="0" xfId="0" applyNumberFormat="1" applyFont="1" applyFill="1" applyBorder="1" applyAlignment="1" applyProtection="1">
      <alignment horizontal="right" vertical="center"/>
    </xf>
    <xf numFmtId="9" fontId="22" fillId="3" borderId="12" xfId="2" applyNumberFormat="1" applyFont="1" applyFill="1" applyBorder="1" applyAlignment="1" applyProtection="1">
      <alignment horizontal="right" vertical="center" wrapText="1"/>
    </xf>
    <xf numFmtId="9" fontId="22" fillId="3" borderId="11" xfId="2" applyNumberFormat="1" applyFont="1" applyFill="1" applyBorder="1" applyAlignment="1" applyProtection="1">
      <alignment horizontal="right" vertical="center" wrapText="1"/>
    </xf>
    <xf numFmtId="0" fontId="16" fillId="4" borderId="0" xfId="0" applyFont="1" applyFill="1" applyBorder="1" applyAlignment="1" applyProtection="1">
      <alignment horizontal="right" vertical="center" wrapText="1"/>
    </xf>
    <xf numFmtId="10" fontId="12" fillId="3" borderId="13" xfId="0" applyNumberFormat="1" applyFont="1" applyFill="1" applyBorder="1" applyAlignment="1" applyProtection="1">
      <alignment horizontal="right" vertical="center"/>
    </xf>
    <xf numFmtId="10" fontId="12" fillId="3" borderId="15" xfId="0" applyNumberFormat="1" applyFont="1" applyFill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horizontal="left"/>
    </xf>
    <xf numFmtId="0" fontId="28" fillId="0" borderId="0" xfId="5" applyFont="1" applyAlignment="1">
      <alignment horizontal="center" vertical="center"/>
    </xf>
    <xf numFmtId="0" fontId="17" fillId="3" borderId="12" xfId="0" applyFont="1" applyFill="1" applyBorder="1" applyAlignment="1" applyProtection="1">
      <alignment horizontal="right" vertical="center" wrapText="1"/>
    </xf>
    <xf numFmtId="0" fontId="17" fillId="3" borderId="11" xfId="0" applyFont="1" applyFill="1" applyBorder="1" applyAlignment="1" applyProtection="1">
      <alignment horizontal="right" vertical="center" wrapText="1"/>
    </xf>
    <xf numFmtId="0" fontId="14" fillId="10" borderId="3" xfId="0" applyFont="1" applyFill="1" applyBorder="1" applyAlignment="1" applyProtection="1">
      <alignment horizontal="center" vertical="center"/>
    </xf>
    <xf numFmtId="0" fontId="14" fillId="10" borderId="5" xfId="0" applyFont="1" applyFill="1" applyBorder="1" applyAlignment="1" applyProtection="1">
      <alignment horizontal="center" vertical="center"/>
    </xf>
    <xf numFmtId="0" fontId="28" fillId="9" borderId="13" xfId="5" applyFont="1" applyFill="1" applyBorder="1" applyAlignment="1" applyProtection="1">
      <alignment horizontal="center" vertical="center" wrapText="1"/>
    </xf>
    <xf numFmtId="0" fontId="28" fillId="9" borderId="14" xfId="5" applyFont="1" applyFill="1" applyBorder="1" applyAlignment="1" applyProtection="1">
      <alignment horizontal="center" vertical="center" wrapText="1"/>
    </xf>
    <xf numFmtId="0" fontId="28" fillId="9" borderId="15" xfId="5" applyFont="1" applyFill="1" applyBorder="1" applyAlignment="1" applyProtection="1">
      <alignment horizontal="center" vertical="center" wrapText="1"/>
    </xf>
    <xf numFmtId="0" fontId="28" fillId="9" borderId="13" xfId="5" applyFont="1" applyFill="1" applyBorder="1" applyAlignment="1" applyProtection="1">
      <alignment horizontal="center" vertical="center"/>
    </xf>
    <xf numFmtId="0" fontId="28" fillId="9" borderId="14" xfId="5" applyFont="1" applyFill="1" applyBorder="1" applyAlignment="1" applyProtection="1">
      <alignment horizontal="center" vertical="center"/>
    </xf>
    <xf numFmtId="0" fontId="28" fillId="9" borderId="15" xfId="5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wrapText="1"/>
    </xf>
    <xf numFmtId="0" fontId="16" fillId="4" borderId="2" xfId="0" applyFont="1" applyFill="1" applyBorder="1" applyAlignment="1" applyProtection="1">
      <alignment horizont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center" wrapText="1"/>
    </xf>
    <xf numFmtId="0" fontId="14" fillId="7" borderId="0" xfId="0" applyFont="1" applyFill="1" applyBorder="1" applyAlignment="1" applyProtection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</cellXfs>
  <cellStyles count="7">
    <cellStyle name="Calculation 2" xfId="4" xr:uid="{BC464C46-9B3A-7144-8775-40F5F897BB85}"/>
    <cellStyle name="Comma" xfId="6" builtinId="3"/>
    <cellStyle name="Comma 2" xfId="3" xr:uid="{1EE601AF-4E97-124E-82D4-5770B7D77D17}"/>
    <cellStyle name="Currency" xfId="1" builtinId="4"/>
    <cellStyle name="Hyperlink" xfId="5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6C93B"/>
      <color rgb="FFCFECF9"/>
      <color rgb="FF1572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orcounts.youcanbook.me/" TargetMode="External"/><Relationship Id="rId2" Type="http://schemas.openxmlformats.org/officeDocument/2006/relationships/hyperlink" Target="https://www.doorcounts.com/resourcelibrary" TargetMode="External"/><Relationship Id="rId1" Type="http://schemas.openxmlformats.org/officeDocument/2006/relationships/hyperlink" Target="https://www.doorcounts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orcountsanalysis.youcanbook.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4295-1F55-49AD-9A1F-F8F46584F1FF}">
  <dimension ref="B1:AH50"/>
  <sheetViews>
    <sheetView showGridLines="0" tabSelected="1" zoomScaleNormal="100" workbookViewId="0">
      <selection activeCell="H11" sqref="H11"/>
    </sheetView>
  </sheetViews>
  <sheetFormatPr defaultRowHeight="14.4" x14ac:dyDescent="0.3"/>
  <cols>
    <col min="1" max="1" width="1.44140625" style="2" customWidth="1"/>
    <col min="2" max="2" width="0.88671875" style="2" customWidth="1"/>
    <col min="3" max="3" width="11.109375" style="1" customWidth="1"/>
    <col min="4" max="4" width="0.88671875" style="1" customWidth="1"/>
    <col min="5" max="5" width="6.6640625" style="1" customWidth="1"/>
    <col min="6" max="6" width="4.44140625" style="1" customWidth="1"/>
    <col min="7" max="7" width="0.6640625" style="1" customWidth="1"/>
    <col min="8" max="8" width="12.88671875" style="1" customWidth="1"/>
    <col min="9" max="9" width="1" style="1" customWidth="1"/>
    <col min="10" max="10" width="12.77734375" style="1" customWidth="1"/>
    <col min="11" max="11" width="0.6640625" style="1" customWidth="1"/>
    <col min="12" max="12" width="12.77734375" style="1" customWidth="1"/>
    <col min="13" max="13" width="0.88671875" style="2" customWidth="1"/>
    <col min="14" max="14" width="1.109375" style="2" customWidth="1"/>
    <col min="15" max="15" width="0.88671875" style="2" customWidth="1"/>
    <col min="16" max="16" width="33.21875" style="2" customWidth="1"/>
    <col min="17" max="17" width="0.6640625" style="2" customWidth="1"/>
    <col min="18" max="18" width="9.21875" style="2" customWidth="1"/>
    <col min="19" max="19" width="0.88671875" style="2" customWidth="1"/>
    <col min="20" max="20" width="10.33203125" style="2" customWidth="1"/>
    <col min="21" max="21" width="0.6640625" style="2" customWidth="1"/>
    <col min="22" max="22" width="10.33203125" style="2" customWidth="1"/>
    <col min="23" max="23" width="0.77734375" style="2" customWidth="1"/>
    <col min="24" max="24" width="10.33203125" style="2" customWidth="1"/>
    <col min="25" max="25" width="0.88671875" style="2" customWidth="1"/>
    <col min="26" max="26" width="1.109375" style="2" customWidth="1"/>
    <col min="27" max="27" width="0.88671875" style="2" customWidth="1"/>
    <col min="28" max="28" width="18.44140625" style="2" customWidth="1"/>
    <col min="29" max="29" width="15.5546875" style="2" customWidth="1"/>
    <col min="30" max="30" width="0.88671875" style="3" customWidth="1"/>
    <col min="31" max="31" width="1" style="2" customWidth="1"/>
    <col min="32" max="16384" width="8.88671875" style="2"/>
  </cols>
  <sheetData>
    <row r="1" spans="2:34" ht="6" customHeight="1" x14ac:dyDescent="0.3">
      <c r="F1" s="41"/>
      <c r="G1" s="42"/>
      <c r="H1" s="60"/>
      <c r="I1" s="60"/>
      <c r="J1" s="60"/>
      <c r="K1" s="60"/>
      <c r="L1" s="60"/>
      <c r="M1" s="61"/>
      <c r="N1" s="61"/>
      <c r="O1" s="61"/>
      <c r="P1" s="61"/>
      <c r="Q1" s="61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2:34" ht="19.2" customHeight="1" x14ac:dyDescent="0.4">
      <c r="B2" s="75"/>
      <c r="C2" s="200" t="s">
        <v>28</v>
      </c>
      <c r="D2" s="200"/>
      <c r="E2" s="200"/>
      <c r="F2" s="200"/>
      <c r="G2" s="200"/>
      <c r="H2" s="200"/>
      <c r="I2" s="200"/>
      <c r="J2" s="200"/>
      <c r="K2" s="200"/>
      <c r="L2" s="200"/>
      <c r="M2" s="65"/>
      <c r="Q2" s="186"/>
      <c r="R2" s="186"/>
      <c r="S2" s="186"/>
      <c r="T2" s="41" t="s">
        <v>12</v>
      </c>
      <c r="V2" s="208" t="s">
        <v>40</v>
      </c>
      <c r="W2" s="208"/>
      <c r="X2" s="208"/>
      <c r="Y2" s="208"/>
      <c r="Z2" s="208"/>
      <c r="AA2" s="208"/>
      <c r="AB2" s="208"/>
      <c r="AC2" s="208"/>
      <c r="AD2" s="186"/>
      <c r="AE2" s="186"/>
      <c r="AF2" s="186"/>
    </row>
    <row r="3" spans="2:34" ht="44.4" customHeight="1" x14ac:dyDescent="0.3">
      <c r="B3" s="167"/>
      <c r="C3" s="201" t="s">
        <v>39</v>
      </c>
      <c r="D3" s="201"/>
      <c r="E3" s="201"/>
      <c r="F3" s="201"/>
      <c r="G3" s="201"/>
      <c r="H3" s="201"/>
      <c r="I3" s="201"/>
      <c r="J3" s="201"/>
      <c r="K3" s="201"/>
      <c r="L3" s="201"/>
      <c r="M3" s="64"/>
      <c r="P3" s="228" t="s">
        <v>36</v>
      </c>
      <c r="Q3" s="228"/>
      <c r="R3" s="228"/>
      <c r="S3" s="228"/>
      <c r="T3" s="228"/>
      <c r="U3" s="228"/>
      <c r="V3" s="228"/>
      <c r="W3" s="186"/>
      <c r="X3" s="186"/>
      <c r="Y3" s="186"/>
      <c r="Z3" s="186"/>
      <c r="AA3" s="186"/>
      <c r="AB3" s="186"/>
      <c r="AC3" s="186"/>
      <c r="AD3" s="186"/>
      <c r="AE3" s="186"/>
      <c r="AF3" s="186"/>
    </row>
    <row r="4" spans="2:34" ht="5.4" customHeight="1" x14ac:dyDescent="0.3"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64"/>
      <c r="P4" s="228"/>
      <c r="Q4" s="228"/>
      <c r="R4" s="228"/>
      <c r="S4" s="228"/>
      <c r="T4" s="228"/>
      <c r="U4" s="228"/>
      <c r="V4" s="228"/>
      <c r="W4" s="186"/>
      <c r="X4" s="186"/>
      <c r="Y4" s="186"/>
      <c r="Z4" s="186"/>
      <c r="AA4" s="186"/>
      <c r="AB4" s="186"/>
      <c r="AC4" s="186"/>
      <c r="AD4" s="186"/>
      <c r="AE4" s="186"/>
      <c r="AF4" s="186"/>
    </row>
    <row r="5" spans="2:34" ht="19.2" customHeight="1" x14ac:dyDescent="0.3">
      <c r="B5" s="167"/>
      <c r="C5" s="169"/>
      <c r="D5" s="169"/>
      <c r="E5" s="169"/>
      <c r="F5" s="170" t="s">
        <v>13</v>
      </c>
      <c r="G5" s="169"/>
      <c r="H5" s="171">
        <v>2047</v>
      </c>
      <c r="I5" s="169"/>
      <c r="J5" s="170" t="s">
        <v>5</v>
      </c>
      <c r="K5" s="172"/>
      <c r="L5" s="173">
        <v>10</v>
      </c>
      <c r="M5" s="63"/>
      <c r="N5" s="17"/>
      <c r="O5" s="17"/>
      <c r="P5" s="228"/>
      <c r="Q5" s="228"/>
      <c r="R5" s="228"/>
      <c r="S5" s="228"/>
      <c r="T5" s="228"/>
      <c r="U5" s="228"/>
      <c r="V5" s="228"/>
      <c r="X5" s="214" t="s">
        <v>24</v>
      </c>
      <c r="Y5" s="215"/>
      <c r="Z5" s="215"/>
      <c r="AA5" s="215"/>
      <c r="AB5" s="215"/>
      <c r="AC5" s="216"/>
      <c r="AD5" s="186"/>
      <c r="AE5" s="186"/>
      <c r="AF5" s="186"/>
    </row>
    <row r="6" spans="2:34" ht="4.2" customHeight="1" x14ac:dyDescent="0.3">
      <c r="B6" s="167"/>
      <c r="C6" s="169"/>
      <c r="D6" s="169"/>
      <c r="E6" s="169"/>
      <c r="F6" s="170"/>
      <c r="G6" s="169"/>
      <c r="H6" s="174"/>
      <c r="I6" s="169"/>
      <c r="J6" s="170"/>
      <c r="K6" s="172"/>
      <c r="L6" s="175"/>
      <c r="M6" s="63"/>
      <c r="N6" s="17"/>
      <c r="O6" s="17"/>
      <c r="P6" s="228"/>
      <c r="Q6" s="228"/>
      <c r="R6" s="228"/>
      <c r="S6" s="228"/>
      <c r="T6" s="228"/>
      <c r="U6" s="228"/>
      <c r="V6" s="228"/>
    </row>
    <row r="7" spans="2:34" ht="19.2" customHeight="1" x14ac:dyDescent="0.3">
      <c r="B7" s="167"/>
      <c r="C7" s="169"/>
      <c r="D7" s="169"/>
      <c r="E7" s="169"/>
      <c r="F7" s="170" t="s">
        <v>14</v>
      </c>
      <c r="G7" s="169"/>
      <c r="H7" s="176">
        <v>22.3</v>
      </c>
      <c r="I7" s="169"/>
      <c r="J7" s="170" t="s">
        <v>8</v>
      </c>
      <c r="K7" s="172"/>
      <c r="L7" s="173">
        <v>1</v>
      </c>
      <c r="M7" s="63"/>
      <c r="N7" s="17"/>
      <c r="O7" s="17"/>
      <c r="P7" s="228"/>
      <c r="Q7" s="228"/>
      <c r="R7" s="228"/>
      <c r="S7" s="228"/>
      <c r="T7" s="228"/>
      <c r="U7" s="228"/>
      <c r="V7" s="228"/>
      <c r="X7" s="217" t="s">
        <v>25</v>
      </c>
      <c r="Y7" s="218"/>
      <c r="Z7" s="218"/>
      <c r="AA7" s="218"/>
      <c r="AB7" s="218"/>
      <c r="AC7" s="219"/>
    </row>
    <row r="8" spans="2:34" ht="3.6" customHeight="1" x14ac:dyDescent="0.3">
      <c r="B8" s="167"/>
      <c r="C8" s="169"/>
      <c r="D8" s="169"/>
      <c r="E8" s="169"/>
      <c r="F8" s="170"/>
      <c r="G8" s="169"/>
      <c r="H8" s="174"/>
      <c r="I8" s="169"/>
      <c r="J8" s="170"/>
      <c r="K8" s="172"/>
      <c r="L8" s="175"/>
      <c r="M8" s="63"/>
      <c r="N8" s="17"/>
      <c r="O8" s="17"/>
      <c r="P8" s="186"/>
      <c r="Q8" s="186"/>
      <c r="R8" s="186"/>
      <c r="S8" s="186"/>
      <c r="T8" s="186"/>
      <c r="U8" s="186"/>
      <c r="V8" s="186"/>
    </row>
    <row r="9" spans="2:34" ht="19.2" customHeight="1" x14ac:dyDescent="0.3">
      <c r="B9" s="167"/>
      <c r="C9" s="169"/>
      <c r="D9" s="169"/>
      <c r="E9" s="169"/>
      <c r="F9" s="170" t="s">
        <v>10</v>
      </c>
      <c r="G9" s="169"/>
      <c r="H9" s="177">
        <v>0.27400000000000002</v>
      </c>
      <c r="I9" s="169"/>
      <c r="J9" s="170" t="s">
        <v>15</v>
      </c>
      <c r="K9" s="172"/>
      <c r="L9" s="173">
        <v>1</v>
      </c>
      <c r="M9" s="63"/>
      <c r="N9" s="17"/>
      <c r="O9" s="17"/>
      <c r="P9" s="229" t="s">
        <v>41</v>
      </c>
      <c r="Q9" s="230"/>
      <c r="R9" s="230"/>
      <c r="S9" s="230"/>
      <c r="T9" s="230"/>
      <c r="U9" s="230"/>
      <c r="V9" s="230"/>
      <c r="X9" s="220" t="s">
        <v>30</v>
      </c>
      <c r="Y9" s="221"/>
      <c r="Z9" s="221"/>
      <c r="AA9" s="221"/>
      <c r="AB9" s="221"/>
      <c r="AC9" s="222"/>
    </row>
    <row r="10" spans="2:34" ht="3.6" customHeight="1" x14ac:dyDescent="0.3">
      <c r="B10" s="167"/>
      <c r="C10" s="169"/>
      <c r="D10" s="169"/>
      <c r="E10" s="169"/>
      <c r="F10" s="170"/>
      <c r="G10" s="169"/>
      <c r="H10" s="174"/>
      <c r="I10" s="169"/>
      <c r="J10" s="178"/>
      <c r="K10" s="178"/>
      <c r="L10" s="178"/>
      <c r="M10" s="63"/>
      <c r="N10" s="17"/>
      <c r="O10" s="17"/>
      <c r="P10" s="230"/>
      <c r="Q10" s="230"/>
      <c r="R10" s="230"/>
      <c r="S10" s="230"/>
      <c r="T10" s="230"/>
      <c r="U10" s="230"/>
      <c r="V10" s="230"/>
      <c r="AH10" s="187"/>
    </row>
    <row r="11" spans="2:34" ht="19.2" customHeight="1" x14ac:dyDescent="0.3">
      <c r="B11" s="167"/>
      <c r="C11" s="179"/>
      <c r="D11" s="179"/>
      <c r="E11" s="179"/>
      <c r="F11" s="179" t="s">
        <v>18</v>
      </c>
      <c r="G11" s="180"/>
      <c r="H11" s="177">
        <v>0.01</v>
      </c>
      <c r="I11" s="169"/>
      <c r="J11" s="178"/>
      <c r="K11" s="178"/>
      <c r="L11" s="178"/>
      <c r="M11" s="63"/>
      <c r="N11" s="17"/>
      <c r="O11" s="17"/>
      <c r="P11" s="230"/>
      <c r="Q11" s="230"/>
      <c r="R11" s="230"/>
      <c r="S11" s="230"/>
      <c r="T11" s="230"/>
      <c r="U11" s="230"/>
      <c r="V11" s="230"/>
      <c r="X11" s="209" t="s">
        <v>35</v>
      </c>
      <c r="Y11" s="209"/>
      <c r="Z11" s="209"/>
      <c r="AA11" s="209"/>
      <c r="AB11" s="209"/>
      <c r="AC11" s="209"/>
    </row>
    <row r="12" spans="2:34" ht="3.6" customHeight="1" x14ac:dyDescent="0.3">
      <c r="B12" s="181"/>
      <c r="C12" s="182"/>
      <c r="D12" s="182"/>
      <c r="E12" s="182"/>
      <c r="F12" s="183"/>
      <c r="G12" s="182"/>
      <c r="H12" s="184"/>
      <c r="I12" s="182"/>
      <c r="J12" s="185"/>
      <c r="K12" s="185"/>
      <c r="L12" s="185"/>
      <c r="M12" s="71"/>
      <c r="N12" s="17"/>
      <c r="O12" s="17"/>
    </row>
    <row r="13" spans="2:34" s="24" customFormat="1" ht="6" customHeight="1" x14ac:dyDescent="0.3">
      <c r="C13" s="67"/>
      <c r="D13" s="67"/>
      <c r="E13" s="67"/>
      <c r="F13" s="68"/>
      <c r="G13" s="67"/>
      <c r="H13" s="70"/>
      <c r="I13" s="67"/>
      <c r="J13" s="69"/>
      <c r="K13" s="69"/>
      <c r="L13" s="69"/>
      <c r="M13" s="69"/>
      <c r="N13" s="62"/>
      <c r="O13" s="62"/>
      <c r="AD13" s="25"/>
    </row>
    <row r="14" spans="2:34" s="189" customFormat="1" ht="19.2" customHeight="1" x14ac:dyDescent="0.3">
      <c r="B14" s="188"/>
      <c r="C14" s="200" t="s">
        <v>26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13"/>
      <c r="O14" s="212" t="s">
        <v>27</v>
      </c>
      <c r="P14" s="200"/>
      <c r="Q14" s="200"/>
      <c r="R14" s="200"/>
      <c r="S14" s="200"/>
      <c r="T14" s="200"/>
      <c r="U14" s="200"/>
      <c r="V14" s="200"/>
      <c r="W14" s="200"/>
      <c r="X14" s="200"/>
      <c r="Y14" s="213"/>
      <c r="AA14" s="212" t="s">
        <v>19</v>
      </c>
      <c r="AB14" s="200"/>
      <c r="AC14" s="200"/>
      <c r="AD14" s="213"/>
    </row>
    <row r="15" spans="2:34" s="5" customFormat="1" ht="5.4" customHeight="1" x14ac:dyDescent="0.25">
      <c r="B15" s="159"/>
      <c r="C15" s="155"/>
      <c r="D15" s="87"/>
      <c r="E15" s="87"/>
      <c r="F15" s="88"/>
      <c r="G15" s="88"/>
      <c r="H15" s="88"/>
      <c r="I15" s="87"/>
      <c r="J15" s="223" t="s">
        <v>16</v>
      </c>
      <c r="K15" s="87"/>
      <c r="L15" s="225" t="s">
        <v>31</v>
      </c>
      <c r="M15" s="96"/>
      <c r="O15" s="119"/>
      <c r="P15" s="120"/>
      <c r="Q15" s="120"/>
      <c r="R15" s="120"/>
      <c r="S15" s="120"/>
      <c r="T15" s="120"/>
      <c r="U15" s="120"/>
      <c r="V15" s="120"/>
      <c r="W15" s="120"/>
      <c r="X15" s="120"/>
      <c r="Y15" s="121"/>
      <c r="AA15" s="142"/>
      <c r="AB15" s="143"/>
      <c r="AC15" s="143"/>
      <c r="AD15" s="144"/>
      <c r="AH15" s="76"/>
    </row>
    <row r="16" spans="2:34" s="5" customFormat="1" ht="21.6" customHeight="1" x14ac:dyDescent="0.3">
      <c r="B16" s="159"/>
      <c r="C16" s="155"/>
      <c r="D16" s="89"/>
      <c r="E16" s="88"/>
      <c r="F16" s="90"/>
      <c r="G16" s="88"/>
      <c r="H16" s="84"/>
      <c r="I16" s="91"/>
      <c r="J16" s="224"/>
      <c r="K16" s="92"/>
      <c r="L16" s="226"/>
      <c r="M16" s="97"/>
      <c r="O16" s="122"/>
      <c r="P16" s="123"/>
      <c r="Q16" s="123"/>
      <c r="R16" s="124" t="s">
        <v>0</v>
      </c>
      <c r="S16" s="123"/>
      <c r="T16" s="124" t="s">
        <v>1</v>
      </c>
      <c r="U16" s="123"/>
      <c r="V16" s="124" t="s">
        <v>2</v>
      </c>
      <c r="W16" s="123"/>
      <c r="X16" s="124" t="s">
        <v>3</v>
      </c>
      <c r="Y16" s="125"/>
      <c r="AA16" s="145"/>
      <c r="AB16" s="78" t="s">
        <v>4</v>
      </c>
      <c r="AC16" s="79">
        <f>X26</f>
        <v>3350</v>
      </c>
      <c r="AD16" s="146"/>
    </row>
    <row r="17" spans="2:32" s="5" customFormat="1" ht="3" customHeight="1" x14ac:dyDescent="0.3">
      <c r="B17" s="159"/>
      <c r="C17" s="155"/>
      <c r="D17" s="91"/>
      <c r="E17" s="91"/>
      <c r="F17" s="91"/>
      <c r="G17" s="91"/>
      <c r="H17" s="91"/>
      <c r="I17" s="91"/>
      <c r="J17" s="92"/>
      <c r="K17" s="92"/>
      <c r="L17" s="92"/>
      <c r="M17" s="97"/>
      <c r="O17" s="126"/>
      <c r="P17" s="127"/>
      <c r="Q17" s="127"/>
      <c r="R17" s="127"/>
      <c r="S17" s="127"/>
      <c r="T17" s="127"/>
      <c r="U17" s="127"/>
      <c r="V17" s="127"/>
      <c r="W17" s="127"/>
      <c r="X17" s="127"/>
      <c r="Y17" s="128"/>
      <c r="AA17" s="147"/>
      <c r="AB17" s="148"/>
      <c r="AC17" s="149"/>
      <c r="AD17" s="150"/>
    </row>
    <row r="18" spans="2:32" s="10" customFormat="1" ht="19.2" customHeight="1" x14ac:dyDescent="0.3">
      <c r="B18" s="160"/>
      <c r="C18" s="156"/>
      <c r="D18" s="98"/>
      <c r="E18" s="205" t="s">
        <v>7</v>
      </c>
      <c r="F18" s="205"/>
      <c r="G18" s="205"/>
      <c r="H18" s="205"/>
      <c r="I18" s="93"/>
      <c r="J18" s="73">
        <f>H5</f>
        <v>2047</v>
      </c>
      <c r="K18" s="14"/>
      <c r="L18" s="57"/>
      <c r="M18" s="99"/>
      <c r="N18" s="7"/>
      <c r="O18" s="112"/>
      <c r="P18" s="129" t="s">
        <v>33</v>
      </c>
      <c r="Q18" s="129"/>
      <c r="R18" s="77">
        <f>L5</f>
        <v>10</v>
      </c>
      <c r="S18" s="113"/>
      <c r="T18" s="36">
        <v>17</v>
      </c>
      <c r="U18" s="37"/>
      <c r="V18" s="36">
        <f>R18*17</f>
        <v>170</v>
      </c>
      <c r="W18" s="37"/>
      <c r="X18" s="36">
        <f>V18*12</f>
        <v>2040</v>
      </c>
      <c r="Y18" s="51"/>
      <c r="AA18" s="138"/>
      <c r="AB18" s="80" t="s">
        <v>6</v>
      </c>
      <c r="AC18" s="81">
        <f>L32</f>
        <v>45027.285839999458</v>
      </c>
      <c r="AD18" s="139"/>
    </row>
    <row r="19" spans="2:32" s="10" customFormat="1" ht="3" customHeight="1" x14ac:dyDescent="0.3">
      <c r="B19" s="160"/>
      <c r="C19" s="156"/>
      <c r="D19" s="98"/>
      <c r="E19" s="98"/>
      <c r="F19" s="100"/>
      <c r="G19" s="100"/>
      <c r="H19" s="93"/>
      <c r="I19" s="93"/>
      <c r="J19" s="54"/>
      <c r="K19" s="14"/>
      <c r="L19" s="57"/>
      <c r="M19" s="99"/>
      <c r="N19" s="7"/>
      <c r="O19" s="112"/>
      <c r="P19" s="130"/>
      <c r="Q19" s="130"/>
      <c r="R19" s="131"/>
      <c r="S19" s="114"/>
      <c r="T19" s="52"/>
      <c r="U19" s="53"/>
      <c r="V19" s="52"/>
      <c r="W19" s="53"/>
      <c r="X19" s="52"/>
      <c r="Y19" s="51"/>
      <c r="AA19" s="138"/>
      <c r="AB19" s="151"/>
      <c r="AC19" s="152"/>
      <c r="AD19" s="139"/>
    </row>
    <row r="20" spans="2:32" s="17" customFormat="1" ht="19.2" customHeight="1" thickBot="1" x14ac:dyDescent="0.35">
      <c r="B20" s="161"/>
      <c r="C20" s="15"/>
      <c r="D20" s="98"/>
      <c r="E20" s="205" t="s">
        <v>23</v>
      </c>
      <c r="F20" s="205"/>
      <c r="G20" s="205"/>
      <c r="H20" s="205"/>
      <c r="I20" s="93"/>
      <c r="J20" s="72">
        <f>H7</f>
        <v>22.3</v>
      </c>
      <c r="K20" s="101"/>
      <c r="L20" s="58"/>
      <c r="M20" s="99"/>
      <c r="N20" s="16"/>
      <c r="O20" s="112"/>
      <c r="P20" s="129" t="s">
        <v>34</v>
      </c>
      <c r="Q20" s="129"/>
      <c r="R20" s="77">
        <f>L7</f>
        <v>1</v>
      </c>
      <c r="S20" s="113"/>
      <c r="T20" s="36">
        <v>30</v>
      </c>
      <c r="U20" s="37"/>
      <c r="V20" s="36">
        <f>R20*30</f>
        <v>30</v>
      </c>
      <c r="W20" s="37"/>
      <c r="X20" s="36">
        <f>V20*12</f>
        <v>360</v>
      </c>
      <c r="Y20" s="51"/>
      <c r="AA20" s="138"/>
      <c r="AB20" s="82" t="s">
        <v>9</v>
      </c>
      <c r="AC20" s="83">
        <f>AC18-X26</f>
        <v>41677.285839999458</v>
      </c>
      <c r="AD20" s="140"/>
      <c r="AF20" s="198">
        <f>AC18-X22</f>
        <v>42627.285839999458</v>
      </c>
    </row>
    <row r="21" spans="2:32" s="17" customFormat="1" ht="4.2" customHeight="1" thickTop="1" x14ac:dyDescent="0.3">
      <c r="B21" s="161"/>
      <c r="C21" s="15"/>
      <c r="D21" s="98"/>
      <c r="E21" s="98"/>
      <c r="F21" s="100"/>
      <c r="G21" s="100"/>
      <c r="H21" s="93"/>
      <c r="I21" s="93"/>
      <c r="J21" s="55"/>
      <c r="K21" s="101"/>
      <c r="L21" s="102"/>
      <c r="M21" s="99"/>
      <c r="N21" s="16"/>
      <c r="O21" s="112"/>
      <c r="P21" s="130"/>
      <c r="Q21" s="130"/>
      <c r="R21" s="131"/>
      <c r="S21" s="114"/>
      <c r="T21" s="43"/>
      <c r="U21" s="44"/>
      <c r="V21" s="43"/>
      <c r="W21" s="44"/>
      <c r="X21" s="43"/>
      <c r="Y21" s="115"/>
      <c r="AA21" s="138"/>
      <c r="AB21" s="210" t="s">
        <v>37</v>
      </c>
      <c r="AC21" s="203">
        <f>AC20/AC16</f>
        <v>12.440980847761033</v>
      </c>
      <c r="AD21" s="141"/>
    </row>
    <row r="22" spans="2:32" s="17" customFormat="1" ht="19.2" customHeight="1" thickBot="1" x14ac:dyDescent="0.35">
      <c r="B22" s="161"/>
      <c r="C22" s="205" t="s">
        <v>10</v>
      </c>
      <c r="D22" s="205"/>
      <c r="E22" s="205"/>
      <c r="F22" s="205"/>
      <c r="G22" s="205"/>
      <c r="H22" s="205"/>
      <c r="I22" s="93"/>
      <c r="J22" s="74">
        <f>H9</f>
        <v>0.27400000000000002</v>
      </c>
      <c r="K22" s="18"/>
      <c r="L22" s="98"/>
      <c r="M22" s="99"/>
      <c r="N22" s="16"/>
      <c r="O22" s="112"/>
      <c r="P22" s="129" t="s">
        <v>21</v>
      </c>
      <c r="Q22" s="129"/>
      <c r="R22" s="131"/>
      <c r="S22" s="113"/>
      <c r="T22" s="45"/>
      <c r="U22" s="46"/>
      <c r="V22" s="38">
        <f>SUM(V18:V20)</f>
        <v>200</v>
      </c>
      <c r="W22" s="39"/>
      <c r="X22" s="38">
        <f>SUM(X18:X20)</f>
        <v>2400</v>
      </c>
      <c r="Y22" s="115"/>
      <c r="AA22" s="138"/>
      <c r="AB22" s="211"/>
      <c r="AC22" s="204"/>
      <c r="AD22" s="139"/>
    </row>
    <row r="23" spans="2:32" s="17" customFormat="1" ht="4.2" customHeight="1" thickTop="1" x14ac:dyDescent="0.3">
      <c r="B23" s="161"/>
      <c r="C23" s="100"/>
      <c r="D23" s="98"/>
      <c r="E23" s="98"/>
      <c r="F23" s="100"/>
      <c r="G23" s="100"/>
      <c r="H23" s="93"/>
      <c r="I23" s="93"/>
      <c r="J23" s="56"/>
      <c r="K23" s="18"/>
      <c r="L23" s="94"/>
      <c r="M23" s="99"/>
      <c r="N23" s="16"/>
      <c r="O23" s="112"/>
      <c r="P23" s="132"/>
      <c r="Q23" s="132"/>
      <c r="R23" s="131"/>
      <c r="S23" s="114"/>
      <c r="T23" s="11"/>
      <c r="U23" s="12"/>
      <c r="V23" s="11"/>
      <c r="W23" s="12"/>
      <c r="X23" s="11"/>
      <c r="Y23" s="115"/>
      <c r="AA23" s="190"/>
      <c r="AB23" s="210" t="s">
        <v>38</v>
      </c>
      <c r="AC23" s="203">
        <f>AF20/X22</f>
        <v>17.761369099999776</v>
      </c>
      <c r="AD23" s="191"/>
    </row>
    <row r="24" spans="2:32" s="17" customFormat="1" ht="19.2" customHeight="1" thickBot="1" x14ac:dyDescent="0.35">
      <c r="B24" s="161"/>
      <c r="C24" s="206">
        <f>H11</f>
        <v>0.01</v>
      </c>
      <c r="D24" s="207"/>
      <c r="E24" s="202" t="s">
        <v>18</v>
      </c>
      <c r="F24" s="202"/>
      <c r="G24" s="202"/>
      <c r="H24" s="202"/>
      <c r="I24" s="95"/>
      <c r="J24" s="74"/>
      <c r="K24" s="18"/>
      <c r="L24" s="66">
        <f>C24*J22+J22</f>
        <v>0.27674000000000004</v>
      </c>
      <c r="M24" s="99"/>
      <c r="N24" s="16"/>
      <c r="O24" s="112"/>
      <c r="P24" s="133" t="s">
        <v>32</v>
      </c>
      <c r="Q24" s="133"/>
      <c r="R24" s="77">
        <f>L9</f>
        <v>1</v>
      </c>
      <c r="S24" s="116"/>
      <c r="T24" s="38">
        <v>950</v>
      </c>
      <c r="U24" s="39"/>
      <c r="V24" s="38"/>
      <c r="W24" s="39"/>
      <c r="X24" s="134">
        <f>T24*R24</f>
        <v>950</v>
      </c>
      <c r="Y24" s="115"/>
      <c r="AA24" s="194"/>
      <c r="AB24" s="211"/>
      <c r="AC24" s="204"/>
      <c r="AD24" s="196"/>
    </row>
    <row r="25" spans="2:32" s="17" customFormat="1" ht="4.2" customHeight="1" thickTop="1" x14ac:dyDescent="0.3">
      <c r="B25" s="161"/>
      <c r="C25" s="100"/>
      <c r="D25" s="98"/>
      <c r="E25" s="98"/>
      <c r="F25" s="100"/>
      <c r="G25" s="100"/>
      <c r="H25" s="93"/>
      <c r="I25" s="93"/>
      <c r="J25" s="56"/>
      <c r="K25" s="18"/>
      <c r="L25" s="94"/>
      <c r="M25" s="99"/>
      <c r="N25" s="16"/>
      <c r="O25" s="112"/>
      <c r="P25" s="133"/>
      <c r="Q25" s="133"/>
      <c r="R25" s="113"/>
      <c r="S25" s="116"/>
      <c r="T25" s="8"/>
      <c r="U25" s="9"/>
      <c r="V25" s="8"/>
      <c r="W25" s="9"/>
      <c r="X25" s="135"/>
      <c r="Y25" s="115"/>
      <c r="AA25" s="195"/>
      <c r="AB25" s="192"/>
      <c r="AC25" s="193"/>
      <c r="AD25" s="197"/>
    </row>
    <row r="26" spans="2:32" ht="19.2" customHeight="1" x14ac:dyDescent="0.3">
      <c r="B26" s="162"/>
      <c r="C26" s="157"/>
      <c r="D26" s="98"/>
      <c r="E26" s="98"/>
      <c r="F26" s="205" t="s">
        <v>17</v>
      </c>
      <c r="G26" s="205"/>
      <c r="H26" s="205"/>
      <c r="I26" s="93"/>
      <c r="J26" s="72">
        <f>J20*J22</f>
        <v>6.1102000000000007</v>
      </c>
      <c r="K26" s="103"/>
      <c r="L26" s="58">
        <f>J20*L24</f>
        <v>6.1713020000000007</v>
      </c>
      <c r="M26" s="99"/>
      <c r="N26" s="16"/>
      <c r="O26" s="136"/>
      <c r="P26" s="227" t="s">
        <v>11</v>
      </c>
      <c r="Q26" s="227"/>
      <c r="R26" s="227"/>
      <c r="S26" s="227"/>
      <c r="T26" s="227"/>
      <c r="U26" s="227"/>
      <c r="V26" s="227"/>
      <c r="W26" s="117"/>
      <c r="X26" s="118">
        <f>SUM(X22:X24)</f>
        <v>3350</v>
      </c>
      <c r="Y26" s="137"/>
    </row>
    <row r="27" spans="2:32" ht="4.2" customHeight="1" x14ac:dyDescent="0.3">
      <c r="B27" s="162"/>
      <c r="C27" s="157"/>
      <c r="D27" s="98"/>
      <c r="E27" s="98"/>
      <c r="F27" s="100"/>
      <c r="G27" s="100"/>
      <c r="H27" s="93"/>
      <c r="I27" s="93"/>
      <c r="J27" s="104"/>
      <c r="K27" s="104"/>
      <c r="L27" s="105"/>
      <c r="M27" s="99"/>
      <c r="N27" s="16"/>
      <c r="O27" s="19"/>
      <c r="P27" s="20"/>
      <c r="Q27" s="20"/>
      <c r="R27" s="20"/>
      <c r="S27" s="20"/>
      <c r="T27" s="20"/>
      <c r="U27" s="20"/>
      <c r="V27" s="20"/>
      <c r="W27" s="21"/>
      <c r="X27" s="22"/>
      <c r="Y27" s="23"/>
      <c r="AA27" s="24"/>
      <c r="AB27" s="24"/>
      <c r="AC27" s="24"/>
      <c r="AD27" s="25"/>
    </row>
    <row r="28" spans="2:32" ht="19.2" customHeight="1" thickBot="1" x14ac:dyDescent="0.35">
      <c r="B28" s="162"/>
      <c r="C28" s="157"/>
      <c r="D28" s="98"/>
      <c r="E28" s="98"/>
      <c r="F28" s="205" t="s">
        <v>20</v>
      </c>
      <c r="G28" s="205"/>
      <c r="H28" s="205"/>
      <c r="I28" s="93"/>
      <c r="J28" s="47">
        <f>J18*J26</f>
        <v>12507.579400000002</v>
      </c>
      <c r="K28" s="48"/>
      <c r="L28" s="49">
        <f>J18*L26</f>
        <v>12632.655194000001</v>
      </c>
      <c r="M28" s="99"/>
      <c r="N28" s="16"/>
      <c r="P28" s="199"/>
      <c r="AA28" s="4"/>
      <c r="AB28" s="4"/>
      <c r="AC28" s="4"/>
      <c r="AD28" s="4"/>
    </row>
    <row r="29" spans="2:32" s="24" customFormat="1" ht="4.2" customHeight="1" thickTop="1" x14ac:dyDescent="0.3">
      <c r="B29" s="162"/>
      <c r="C29" s="157"/>
      <c r="D29" s="98"/>
      <c r="E29" s="98"/>
      <c r="F29" s="100"/>
      <c r="G29" s="100"/>
      <c r="H29" s="93"/>
      <c r="I29" s="93"/>
      <c r="J29" s="13"/>
      <c r="K29" s="14"/>
      <c r="L29" s="15"/>
      <c r="M29" s="99"/>
      <c r="N29" s="26"/>
      <c r="O29" s="27"/>
      <c r="P29" s="59"/>
      <c r="Q29" s="59"/>
      <c r="R29" s="28"/>
      <c r="S29" s="28"/>
      <c r="T29" s="6"/>
      <c r="U29" s="29"/>
      <c r="V29" s="6"/>
      <c r="W29" s="29"/>
      <c r="X29" s="6"/>
      <c r="Y29" s="27"/>
      <c r="AA29" s="4"/>
      <c r="AB29" s="4"/>
      <c r="AC29" s="4"/>
      <c r="AD29" s="4"/>
    </row>
    <row r="30" spans="2:32" s="4" customFormat="1" ht="19.2" customHeight="1" thickBot="1" x14ac:dyDescent="0.3">
      <c r="B30" s="159"/>
      <c r="C30" s="205" t="s">
        <v>22</v>
      </c>
      <c r="D30" s="205"/>
      <c r="E30" s="205"/>
      <c r="F30" s="205"/>
      <c r="G30" s="205"/>
      <c r="H30" s="205"/>
      <c r="I30" s="93"/>
      <c r="J30" s="40"/>
      <c r="K30" s="40"/>
      <c r="L30" s="50">
        <f>L28-J28</f>
        <v>125.0757939999985</v>
      </c>
      <c r="M30" s="99"/>
      <c r="N30" s="16"/>
      <c r="P30" s="17"/>
      <c r="Q30" s="17"/>
      <c r="R30" s="30"/>
      <c r="S30" s="17"/>
      <c r="T30" s="17"/>
      <c r="U30" s="17"/>
      <c r="V30" s="17"/>
      <c r="W30" s="17"/>
      <c r="X30" s="17"/>
      <c r="Y30" s="17"/>
      <c r="AA30" s="31"/>
      <c r="AB30" s="31"/>
      <c r="AC30" s="31"/>
      <c r="AD30" s="31"/>
    </row>
    <row r="31" spans="2:32" s="4" customFormat="1" ht="4.2" customHeight="1" thickTop="1" x14ac:dyDescent="0.3">
      <c r="B31" s="159"/>
      <c r="C31" s="90"/>
      <c r="D31" s="98"/>
      <c r="E31" s="98"/>
      <c r="F31" s="98"/>
      <c r="G31" s="98"/>
      <c r="H31" s="93"/>
      <c r="I31" s="93"/>
      <c r="J31" s="98"/>
      <c r="K31" s="98"/>
      <c r="L31" s="106"/>
      <c r="M31" s="99"/>
      <c r="N31" s="1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AA31" s="17"/>
      <c r="AB31" s="17"/>
      <c r="AC31" s="17"/>
      <c r="AD31" s="17"/>
    </row>
    <row r="32" spans="2:32" s="153" customFormat="1" ht="19.2" customHeight="1" x14ac:dyDescent="0.3">
      <c r="B32" s="163"/>
      <c r="C32" s="165"/>
      <c r="D32" s="166"/>
      <c r="E32" s="154"/>
      <c r="F32" s="154"/>
      <c r="G32" s="154"/>
      <c r="H32" s="154"/>
      <c r="I32" s="154"/>
      <c r="J32" s="154" t="s">
        <v>29</v>
      </c>
      <c r="K32" s="85"/>
      <c r="L32" s="86">
        <f>L30*360</f>
        <v>45027.285839999458</v>
      </c>
      <c r="M32" s="107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AA32" s="17"/>
      <c r="AB32" s="17"/>
      <c r="AC32" s="17"/>
      <c r="AD32" s="17"/>
    </row>
    <row r="33" spans="2:30" s="17" customFormat="1" ht="4.2" customHeight="1" x14ac:dyDescent="0.3">
      <c r="B33" s="164"/>
      <c r="C33" s="158"/>
      <c r="D33" s="108"/>
      <c r="E33" s="108"/>
      <c r="F33" s="108"/>
      <c r="G33" s="108"/>
      <c r="H33" s="109"/>
      <c r="I33" s="109"/>
      <c r="J33" s="109"/>
      <c r="K33" s="109"/>
      <c r="L33" s="110"/>
      <c r="M33" s="111"/>
      <c r="N33" s="1"/>
    </row>
    <row r="34" spans="2:30" s="17" customFormat="1" ht="6" customHeight="1" x14ac:dyDescent="0.3"/>
    <row r="35" spans="2:30" s="17" customFormat="1" ht="16.8" customHeight="1" x14ac:dyDescent="0.3"/>
    <row r="36" spans="2:30" s="17" customFormat="1" ht="16.8" customHeight="1" x14ac:dyDescent="0.3"/>
    <row r="37" spans="2:30" s="17" customFormat="1" ht="16.8" customHeight="1" x14ac:dyDescent="0.3"/>
    <row r="38" spans="2:30" s="17" customFormat="1" ht="16.8" customHeight="1" x14ac:dyDescent="0.3"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AA38" s="2"/>
      <c r="AB38" s="2"/>
      <c r="AC38" s="2"/>
      <c r="AD38" s="2"/>
    </row>
    <row r="39" spans="2:30" s="17" customFormat="1" ht="16.8" customHeight="1" x14ac:dyDescent="0.3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AA39" s="2"/>
      <c r="AB39" s="3"/>
      <c r="AC39" s="3"/>
      <c r="AD39" s="3"/>
    </row>
    <row r="40" spans="2:30" ht="3.6" customHeight="1" x14ac:dyDescent="0.3">
      <c r="C40" s="2"/>
      <c r="D40" s="2"/>
      <c r="E40" s="2"/>
      <c r="F40" s="2"/>
      <c r="G40" s="2"/>
      <c r="H40" s="2"/>
      <c r="I40" s="2"/>
      <c r="J40" s="2"/>
      <c r="K40" s="2"/>
      <c r="L40" s="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AA40" s="4"/>
      <c r="AB40" s="4"/>
      <c r="AC40" s="4"/>
      <c r="AD40" s="4"/>
    </row>
    <row r="41" spans="2:30" ht="5.4" customHeight="1" x14ac:dyDescent="0.3">
      <c r="H41" s="32"/>
      <c r="I41" s="32"/>
      <c r="J41" s="3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AA41" s="33"/>
      <c r="AB41" s="33"/>
      <c r="AC41" s="33"/>
      <c r="AD41" s="33"/>
    </row>
    <row r="42" spans="2:30" s="4" customFormat="1" ht="16.8" customHeight="1" x14ac:dyDescent="0.3">
      <c r="N42" s="34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AA42" s="17"/>
      <c r="AB42" s="17"/>
      <c r="AC42" s="17"/>
      <c r="AD42" s="17"/>
    </row>
    <row r="43" spans="2:30" s="33" customFormat="1" ht="16.8" customHeight="1" x14ac:dyDescent="0.25"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AA43" s="17"/>
      <c r="AB43" s="17"/>
      <c r="AC43" s="17"/>
      <c r="AD43" s="17"/>
    </row>
    <row r="44" spans="2:30" s="17" customFormat="1" ht="16.8" customHeight="1" x14ac:dyDescent="0.3"/>
    <row r="45" spans="2:30" s="17" customFormat="1" ht="16.8" customHeight="1" x14ac:dyDescent="0.3"/>
    <row r="46" spans="2:30" s="17" customFormat="1" ht="16.8" customHeight="1" x14ac:dyDescent="0.3"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A46" s="4"/>
      <c r="AB46" s="4"/>
      <c r="AC46" s="4"/>
      <c r="AD46" s="4"/>
    </row>
    <row r="47" spans="2:30" s="17" customFormat="1" ht="16.8" customHeight="1" x14ac:dyDescent="0.25"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AA47" s="27"/>
      <c r="AB47" s="27"/>
      <c r="AC47" s="27"/>
      <c r="AD47" s="27"/>
    </row>
    <row r="48" spans="2:30" s="4" customFormat="1" ht="16.8" customHeight="1" x14ac:dyDescent="0.3"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2"/>
      <c r="AB48" s="3"/>
      <c r="AC48" s="1"/>
      <c r="AD48" s="1"/>
    </row>
    <row r="49" spans="14:30" s="27" customFormat="1" ht="4.8" customHeight="1" x14ac:dyDescent="0.3"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2"/>
      <c r="AB49" s="2"/>
      <c r="AC49" s="2"/>
      <c r="AD49" s="3"/>
    </row>
    <row r="50" spans="14:30" ht="7.8" customHeight="1" x14ac:dyDescent="0.3">
      <c r="N50" s="35"/>
    </row>
  </sheetData>
  <sheetProtection algorithmName="SHA-512" hashValue="XiQqHcTbbOXf1jTbjru+w4u8vHUYXXTM2Dl5LQNWCw0ii7fggmrgefeu4CHRYNpfw4EKXlexqZj8o/3wH/oglw==" saltValue="y9oJeI5ggvGyZOx3rO9nkg==" spinCount="100000" sheet="1" objects="1" scenarios="1"/>
  <protectedRanges>
    <protectedRange sqref="H5 H7 H9 H11 H13 L5 L7 L9 V2 H1" name="Data Entry"/>
  </protectedRanges>
  <mergeCells count="27">
    <mergeCell ref="C30:H30"/>
    <mergeCell ref="X5:AC5"/>
    <mergeCell ref="X7:AC7"/>
    <mergeCell ref="X9:AC9"/>
    <mergeCell ref="J15:J16"/>
    <mergeCell ref="L15:L16"/>
    <mergeCell ref="C14:M14"/>
    <mergeCell ref="F26:H26"/>
    <mergeCell ref="F28:H28"/>
    <mergeCell ref="P26:V26"/>
    <mergeCell ref="P3:V7"/>
    <mergeCell ref="P9:V11"/>
    <mergeCell ref="C2:L2"/>
    <mergeCell ref="C3:L3"/>
    <mergeCell ref="E24:H24"/>
    <mergeCell ref="AC21:AC22"/>
    <mergeCell ref="E18:H18"/>
    <mergeCell ref="E20:H20"/>
    <mergeCell ref="C22:H22"/>
    <mergeCell ref="C24:D24"/>
    <mergeCell ref="AC23:AC24"/>
    <mergeCell ref="V2:AC2"/>
    <mergeCell ref="X11:AC11"/>
    <mergeCell ref="AB23:AB24"/>
    <mergeCell ref="O14:Y14"/>
    <mergeCell ref="AA14:AD14"/>
    <mergeCell ref="AB21:AB22"/>
  </mergeCells>
  <hyperlinks>
    <hyperlink ref="X11" r:id="rId1" xr:uid="{DE1D5209-29CE-404C-A17F-0C0A16CC42ED}"/>
    <hyperlink ref="C3:L3" r:id="rId2" display="We've added the latest numbers from our most recent Quarterly Benchmark Report, enter your numbers below to see your ROI:" xr:uid="{328FDAAF-4535-4BFE-B35C-C0A31880E582}"/>
    <hyperlink ref="X5:AC5" r:id="rId3" display="BOOK A DEMO" xr:uid="{29F349A4-3E62-40A9-90DE-FE7F8E03E94D}"/>
    <hyperlink ref="X7:AC7" r:id="rId4" display="SCHEDULE A FOOT-TRAFFIC ANALYSIS" xr:uid="{B83B55C7-E963-431C-A792-5C5529E1D5E9}"/>
  </hyperlinks>
  <pageMargins left="0.7" right="0.7" top="0.75" bottom="0.75" header="0.3" footer="0.3"/>
  <pageSetup paperSize="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Doorcounts ROI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Parker</dc:creator>
  <cp:lastModifiedBy>Jerry Murphey</cp:lastModifiedBy>
  <cp:lastPrinted>2019-05-01T20:56:29Z</cp:lastPrinted>
  <dcterms:created xsi:type="dcterms:W3CDTF">2018-07-09T23:16:10Z</dcterms:created>
  <dcterms:modified xsi:type="dcterms:W3CDTF">2019-07-08T21:10:16Z</dcterms:modified>
</cp:coreProperties>
</file>